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055" windowHeight="12465" activeTab="0"/>
  </bookViews>
  <sheets>
    <sheet name="Лист1" sheetId="1" r:id="rId1"/>
    <sheet name="Лист2" sheetId="2" r:id="rId2"/>
    <sheet name="Лист3" sheetId="3" r:id="rId3"/>
  </sheets>
  <definedNames>
    <definedName name="Z_2A40CDBF_44A6_43CD_A506_F512BA6675FF_.wvu.PrintArea" localSheetId="0" hidden="1">'Лист1'!$A$1:$F$51</definedName>
    <definedName name="Z_2A40CDBF_44A6_43CD_A506_F512BA6675FF_.wvu.Rows" localSheetId="0" hidden="1">'Лист1'!#REF!,'Лист1'!#REF!,'Лист1'!#REF!,'Лист1'!#REF!,'Лист1'!#REF!,'Лист1'!#REF!,'Лист1'!#REF!,'Лист1'!#REF!,'Лист1'!#REF!,'Лист1'!#REF!,'Лист1'!#REF!</definedName>
    <definedName name="_xlnm.Print_Area" localSheetId="0">'Лист1'!$A$1:$H$51</definedName>
  </definedNames>
  <calcPr fullCalcOnLoad="1"/>
</workbook>
</file>

<file path=xl/sharedStrings.xml><?xml version="1.0" encoding="utf-8"?>
<sst xmlns="http://schemas.openxmlformats.org/spreadsheetml/2006/main" count="188" uniqueCount="127">
  <si>
    <t>муниципального образования</t>
  </si>
  <si>
    <t>Наименование показателя</t>
  </si>
  <si>
    <t>Рз</t>
  </si>
  <si>
    <t>Пр</t>
  </si>
  <si>
    <t>ЦС</t>
  </si>
  <si>
    <t>ВР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</si>
  <si>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</si>
  <si>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</si>
  <si>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</si>
  <si>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</si>
  <si>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002 04 00</t>
  </si>
  <si>
    <t>Фонд оплаты труда и страховые взносы</t>
  </si>
  <si>
    <t>Иные выплаты персоналу, за исключением фонда оплаты труда</t>
  </si>
  <si>
    <t>122</t>
  </si>
  <si>
    <t>Прочая закупка товаров, работ и услуг для муниципальных нужд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</si>
  <si>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</si>
  <si>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</si>
  <si>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</si>
  <si>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</si>
  <si>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</si>
  <si>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</si>
  <si>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</si>
  <si>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Национальная оборона</t>
  </si>
  <si>
    <t>02</t>
  </si>
  <si>
    <t>Мобилизационная и вневойсковая подготовка</t>
  </si>
  <si>
    <t>Дорожное хозяйство (дорожные фонды)</t>
  </si>
  <si>
    <t>09</t>
  </si>
  <si>
    <t>Национальная экономика</t>
  </si>
  <si>
    <t>05</t>
  </si>
  <si>
    <t>Итого по бюджету</t>
  </si>
  <si>
    <t>111</t>
  </si>
  <si>
    <t>07</t>
  </si>
  <si>
    <t>020 00 02</t>
  </si>
  <si>
    <t>020 00 00</t>
  </si>
  <si>
    <t>Проведение выборов и референдумов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</si>
  <si>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</si>
  <si>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</si>
  <si>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880</t>
  </si>
  <si>
    <t>Специальные расходы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</si>
  <si>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</si>
  <si>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</si>
  <si>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12</t>
  </si>
  <si>
    <t>Другие вопросы в области национальной экономики</t>
  </si>
  <si>
    <t>10</t>
  </si>
  <si>
    <t>11</t>
  </si>
  <si>
    <t>Культура, кинематография</t>
  </si>
  <si>
    <t>08</t>
  </si>
  <si>
    <t>Культура</t>
  </si>
  <si>
    <t>0100</t>
  </si>
  <si>
    <t>0103</t>
  </si>
  <si>
    <t>0104</t>
  </si>
  <si>
    <t>0107</t>
  </si>
  <si>
    <t>0113</t>
  </si>
  <si>
    <t>0200</t>
  </si>
  <si>
    <t>0203</t>
  </si>
  <si>
    <t>0302</t>
  </si>
  <si>
    <t>0309</t>
  </si>
  <si>
    <t>0300</t>
  </si>
  <si>
    <t>0400</t>
  </si>
  <si>
    <t>0405</t>
  </si>
  <si>
    <t>0409</t>
  </si>
  <si>
    <t>0412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</si>
  <si>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</si>
  <si>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</si>
  <si>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</si>
  <si>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</si>
  <si>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</si>
  <si>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</si>
  <si>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</si>
  <si>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</si>
  <si>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</si>
  <si>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</si>
  <si>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</si>
  <si>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</si>
  <si>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</si>
  <si>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1105</t>
  </si>
  <si>
    <t>1400</t>
  </si>
  <si>
    <t>1401</t>
  </si>
  <si>
    <t>1403</t>
  </si>
  <si>
    <t>ВСЕГО</t>
  </si>
  <si>
    <t>0106</t>
  </si>
  <si>
    <t>0304</t>
  </si>
  <si>
    <t>070 00 00</t>
  </si>
  <si>
    <t>070 05 00</t>
  </si>
  <si>
    <t>070 05 01</t>
  </si>
  <si>
    <t>870</t>
  </si>
  <si>
    <t>Резервные фонды</t>
  </si>
  <si>
    <t>Резервный фонд муниципального образования "Кузоватовский район"</t>
  </si>
  <si>
    <t>Резервные фонды муниципальных образований</t>
  </si>
  <si>
    <t>Резервные средства</t>
  </si>
  <si>
    <t>Жилищно-коммунальное хозяйство</t>
  </si>
  <si>
    <t>Другие вопросы в области жилищно-коммунального хозяйства</t>
  </si>
  <si>
    <t>0500</t>
  </si>
  <si>
    <t>0505</t>
  </si>
  <si>
    <t>0111</t>
  </si>
  <si>
    <t>1102</t>
  </si>
  <si>
    <t>0502</t>
  </si>
  <si>
    <t>0501</t>
  </si>
  <si>
    <t>0503</t>
  </si>
  <si>
    <t>1002</t>
  </si>
  <si>
    <t>1006</t>
  </si>
  <si>
    <t>Благоустройство</t>
  </si>
  <si>
    <t>0408</t>
  </si>
  <si>
    <t>0406</t>
  </si>
  <si>
    <t>202 00 00</t>
  </si>
  <si>
    <t>202 67 00</t>
  </si>
  <si>
    <t>Учреждения в сфере гражданской защиты и пожарной безопасности</t>
  </si>
  <si>
    <t>Функционирование органов в сфере национальной безопасности и правоохранительной деятельности</t>
  </si>
  <si>
    <t>1200</t>
  </si>
  <si>
    <t>1202</t>
  </si>
  <si>
    <t>Уточненная сумма</t>
  </si>
  <si>
    <t>Исполнено</t>
  </si>
  <si>
    <t>% исполнения</t>
  </si>
  <si>
    <t>00</t>
  </si>
  <si>
    <t>Обеспечение пожарной безопасности</t>
  </si>
  <si>
    <t>Пенсионное обеспечение</t>
  </si>
  <si>
    <t>Социальная политика</t>
  </si>
  <si>
    <t>Приложение № 2</t>
  </si>
  <si>
    <t>к постановлению администрации</t>
  </si>
  <si>
    <t>"Кузоватовский район"</t>
  </si>
  <si>
    <t xml:space="preserve">Расходы бюджета муниципального образования Кузоватовское городское поселение </t>
  </si>
  <si>
    <t xml:space="preserve">  подразделам классификации расходов бюджета</t>
  </si>
  <si>
    <t>Жилищное хозяйство</t>
  </si>
  <si>
    <t>Физическая культура и спорт</t>
  </si>
  <si>
    <t>Другие вопросы в области физической культуры и спорта</t>
  </si>
  <si>
    <t>Кузоватовского района Ульяновской области за 1  полугодие 2017 года по разделам,</t>
  </si>
  <si>
    <t xml:space="preserve">от 07 августа 2017г.    № 307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</si>
</sst>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0" xfId="0" applyNumberFormat="1" applyFont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 vertical="top" wrapText="1"/>
    </xf>
    <xf numFmtId="49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0" fillId="0" borderId="0" xfId="0" applyNumberFormat="1" applyAlignment="1">
      <alignment horizontal="center"/>
    </xf>
    <xf numFmtId="0" fontId="37" fillId="0" borderId="0" xfId="0" applyFont="1" applyAlignment="1">
      <alignment/>
    </xf>
    <xf numFmtId="49" fontId="28" fillId="0" borderId="0" xfId="0" applyNumberFormat="1" applyFont="1" applyAlignment="1">
      <alignment horizontal="center"/>
    </xf>
    <xf numFmtId="0" fontId="28" fillId="0" borderId="0" xfId="0" applyFont="1" applyAlignment="1">
      <alignment/>
    </xf>
    <xf numFmtId="164" fontId="28" fillId="0" borderId="0" xfId="0" applyNumberFormat="1" applyFont="1" applyAlignment="1">
      <alignment/>
    </xf>
    <xf numFmtId="164" fontId="37" fillId="0" borderId="0" xfId="0" applyNumberFormat="1" applyFont="1" applyAlignment="1">
      <alignment/>
    </xf>
    <xf numFmtId="165" fontId="28" fillId="0" borderId="10" xfId="0" applyNumberFormat="1" applyFont="1" applyBorder="1" applyAlignment="1">
      <alignment vertical="top"/>
    </xf>
    <xf numFmtId="49" fontId="2" fillId="0" borderId="0" xfId="0" applyNumberFormat="1" applyFont="1" applyAlignment="1">
      <alignment horizontal="center" vertical="top"/>
    </xf>
    <xf numFmtId="0" fontId="2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165" fontId="3" fillId="33" borderId="10" xfId="0" applyNumberFormat="1" applyFont="1" applyFill="1" applyBorder="1" applyAlignment="1">
      <alignment vertical="top"/>
    </xf>
    <xf numFmtId="165" fontId="2" fillId="33" borderId="10" xfId="0" applyNumberFormat="1" applyFont="1" applyFill="1" applyBorder="1" applyAlignment="1">
      <alignment vertical="top"/>
    </xf>
    <xf numFmtId="0" fontId="2" fillId="33" borderId="10" xfId="0" applyNumberFormat="1" applyFont="1" applyFill="1" applyBorder="1" applyAlignment="1">
      <alignment vertical="top"/>
    </xf>
    <xf numFmtId="0" fontId="2" fillId="33" borderId="11" xfId="0" applyNumberFormat="1" applyFont="1" applyFill="1" applyBorder="1" applyAlignment="1">
      <alignment vertical="top"/>
    </xf>
    <xf numFmtId="0" fontId="3" fillId="33" borderId="10" xfId="0" applyNumberFormat="1" applyFont="1" applyFill="1" applyBorder="1" applyAlignment="1">
      <alignment vertical="top"/>
    </xf>
    <xf numFmtId="49" fontId="2" fillId="0" borderId="0" xfId="0" applyNumberFormat="1" applyFont="1" applyAlignment="1">
      <alignment vertical="top"/>
    </xf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top"/>
    </xf>
    <xf numFmtId="0" fontId="0" fillId="0" borderId="0" xfId="0" applyAlignment="1">
      <alignment horizontal="left"/>
    </xf>
    <xf numFmtId="49" fontId="3" fillId="0" borderId="0" xfId="0" applyNumberFormat="1" applyFont="1" applyAlignment="1">
      <alignment horizontal="center"/>
    </xf>
    <xf numFmtId="0" fontId="28" fillId="0" borderId="0" xfId="0" applyFont="1" applyAlignment="1">
      <alignment/>
    </xf>
    <xf numFmtId="0" fontId="37" fillId="0" borderId="0" xfId="0" applyFont="1" applyAlignment="1">
      <alignment horizontal="center"/>
    </xf>
    <xf numFmtId="49" fontId="37" fillId="0" borderId="0" xfId="0" applyNumberFormat="1" applyFont="1" applyAlignment="1">
      <alignment horizontal="center"/>
    </xf>
    <xf numFmtId="49" fontId="2" fillId="0" borderId="0" xfId="0" applyNumberFormat="1" applyFont="1" applyAlignment="1">
      <alignment vertical="top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view="pageBreakPreview" zoomScaleSheetLayoutView="100" zoomScalePageLayoutView="0" workbookViewId="0" topLeftCell="A1">
      <selection activeCell="F5" sqref="F5:H5"/>
    </sheetView>
  </sheetViews>
  <sheetFormatPr defaultColWidth="9.140625" defaultRowHeight="15"/>
  <cols>
    <col min="1" max="1" width="50.28125" style="0" customWidth="1"/>
    <col min="2" max="3" width="6.00390625" style="0" customWidth="1"/>
    <col min="4" max="4" width="10.421875" style="0" hidden="1" customWidth="1"/>
    <col min="5" max="5" width="7.421875" style="0" hidden="1" customWidth="1"/>
    <col min="6" max="6" width="14.00390625" style="0" customWidth="1"/>
    <col min="7" max="7" width="13.28125" style="1" customWidth="1"/>
    <col min="8" max="8" width="13.7109375" style="0" customWidth="1"/>
    <col min="9" max="9" width="14.140625" style="0" customWidth="1"/>
    <col min="10" max="10" width="10.421875" style="0" bestFit="1" customWidth="1"/>
  </cols>
  <sheetData>
    <row r="1" spans="1:10" ht="15.75">
      <c r="A1" s="1"/>
      <c r="B1" s="1"/>
      <c r="C1" s="20"/>
      <c r="D1" s="22"/>
      <c r="E1" s="22"/>
      <c r="F1" s="30" t="s">
        <v>117</v>
      </c>
      <c r="G1" s="31"/>
      <c r="H1" s="31"/>
      <c r="I1" s="22"/>
      <c r="J1" s="22"/>
    </row>
    <row r="2" spans="1:9" ht="15.75">
      <c r="A2" s="1"/>
      <c r="B2" s="1"/>
      <c r="C2" s="1"/>
      <c r="D2" s="3"/>
      <c r="E2" s="3"/>
      <c r="F2" s="28" t="s">
        <v>118</v>
      </c>
      <c r="G2" s="29"/>
      <c r="H2" s="29"/>
      <c r="I2" s="3"/>
    </row>
    <row r="3" spans="1:9" ht="15.75">
      <c r="A3" s="1"/>
      <c r="B3" s="1"/>
      <c r="C3" s="1"/>
      <c r="D3" s="3"/>
      <c r="E3" s="3"/>
      <c r="F3" s="3" t="s">
        <v>0</v>
      </c>
      <c r="H3" s="3"/>
      <c r="I3" s="3"/>
    </row>
    <row r="4" spans="1:9" ht="15.75">
      <c r="A4" s="1"/>
      <c r="B4" s="1"/>
      <c r="C4" s="1"/>
      <c r="D4" s="3"/>
      <c r="E4" s="3"/>
      <c r="F4" s="28" t="s">
        <v>119</v>
      </c>
      <c r="G4" s="29"/>
      <c r="H4" s="29"/>
      <c r="I4" s="3"/>
    </row>
    <row r="5" spans="1:9" ht="15.75">
      <c r="A5" s="1"/>
      <c r="B5" s="1"/>
      <c r="C5" s="1"/>
      <c r="D5" s="3"/>
      <c r="E5" s="3"/>
      <c r="F5" s="36" t="s">
        <v>126</v>
      </c>
      <c r="G5" s="37"/>
      <c r="H5" s="37"/>
      <c r="I5" s="3"/>
    </row>
    <row r="6" spans="1:8" ht="15.75">
      <c r="A6" s="1"/>
      <c r="B6" s="1"/>
      <c r="C6" s="1"/>
      <c r="D6" s="3"/>
      <c r="E6" s="1"/>
      <c r="F6" s="1"/>
      <c r="H6" s="1"/>
    </row>
    <row r="7" spans="1:8" ht="15.75">
      <c r="A7" s="32" t="s">
        <v>120</v>
      </c>
      <c r="B7" s="32"/>
      <c r="C7" s="32"/>
      <c r="D7" s="32"/>
      <c r="E7" s="32"/>
      <c r="F7" s="32"/>
      <c r="G7" s="32"/>
      <c r="H7" s="33"/>
    </row>
    <row r="8" spans="1:8" ht="15.75">
      <c r="A8" s="32" t="s">
        <v>125</v>
      </c>
      <c r="B8" s="33"/>
      <c r="C8" s="33"/>
      <c r="D8" s="33"/>
      <c r="E8" s="33"/>
      <c r="F8" s="33"/>
      <c r="G8" s="33"/>
      <c r="H8" s="33"/>
    </row>
    <row r="9" spans="1:8" s="1" customFormat="1" ht="15.75">
      <c r="A9" s="32" t="s">
        <v>121</v>
      </c>
      <c r="B9" s="33"/>
      <c r="C9" s="33"/>
      <c r="D9" s="33"/>
      <c r="E9" s="33"/>
      <c r="F9" s="33"/>
      <c r="G9" s="33"/>
      <c r="H9" s="33"/>
    </row>
    <row r="10" spans="1:8" ht="13.5" customHeight="1">
      <c r="A10" s="10"/>
      <c r="B10" s="4"/>
      <c r="C10" s="4"/>
      <c r="D10" s="4"/>
      <c r="E10" s="1"/>
      <c r="F10" s="8"/>
      <c r="G10" s="8"/>
      <c r="H10" s="1"/>
    </row>
    <row r="11" spans="1:8" ht="38.25" customHeight="1">
      <c r="A11" s="5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21" t="s">
        <v>110</v>
      </c>
      <c r="G11" s="9" t="s">
        <v>111</v>
      </c>
      <c r="H11" s="21" t="s">
        <v>112</v>
      </c>
    </row>
    <row r="12" spans="1:8" s="16" customFormat="1" ht="15.75">
      <c r="A12" s="11" t="s">
        <v>6</v>
      </c>
      <c r="B12" s="6" t="s">
        <v>7</v>
      </c>
      <c r="C12" s="6" t="s">
        <v>113</v>
      </c>
      <c r="D12" s="6"/>
      <c r="E12" s="6"/>
      <c r="F12" s="23">
        <f>SUM(F13:F27)</f>
        <v>3213.3999999999996</v>
      </c>
      <c r="G12" s="23">
        <f>SUM(G13:G27)</f>
        <v>1032.6</v>
      </c>
      <c r="H12" s="19">
        <f>G12/F12*100</f>
        <v>32.13418808738408</v>
      </c>
    </row>
    <row r="13" spans="1:8" ht="63">
      <c r="A13" s="12" t="s">
        <v>8</v>
      </c>
      <c r="B13" s="2" t="s">
        <v>7</v>
      </c>
      <c r="C13" s="2" t="s">
        <v>9</v>
      </c>
      <c r="D13" s="2"/>
      <c r="E13" s="2"/>
      <c r="F13" s="24">
        <v>10</v>
      </c>
      <c r="G13" s="25">
        <v>0</v>
      </c>
      <c r="H13" s="19">
        <f aca="true" t="shared" si="0" ref="H13:H29">G13/F13*100</f>
        <v>0</v>
      </c>
    </row>
    <row r="14" spans="1:8" ht="31.5" customHeight="1" hidden="1">
      <c r="A14" s="12" t="s">
        <v>12</v>
      </c>
      <c r="B14" s="2" t="s">
        <v>7</v>
      </c>
      <c r="C14" s="2" t="s">
        <v>9</v>
      </c>
      <c r="D14" s="2" t="s">
        <v>10</v>
      </c>
      <c r="E14" s="2" t="s">
        <v>13</v>
      </c>
      <c r="F14" s="25"/>
      <c r="G14" s="25"/>
      <c r="H14" s="19" t="e">
        <f t="shared" si="0"/>
        <v>#DIV/0!</v>
      </c>
    </row>
    <row r="15" spans="1:8" ht="32.25" customHeight="1" hidden="1">
      <c r="A15" s="12" t="s">
        <v>14</v>
      </c>
      <c r="B15" s="7" t="s">
        <v>7</v>
      </c>
      <c r="C15" s="7" t="s">
        <v>9</v>
      </c>
      <c r="D15" s="7" t="s">
        <v>10</v>
      </c>
      <c r="E15" s="7" t="s">
        <v>15</v>
      </c>
      <c r="F15" s="26"/>
      <c r="G15" s="26"/>
      <c r="H15" s="19" t="e">
        <f t="shared" si="0"/>
        <v>#DIV/0!</v>
      </c>
    </row>
    <row r="16" spans="1:8" ht="63">
      <c r="A16" s="12" t="s">
        <v>16</v>
      </c>
      <c r="B16" s="2" t="s">
        <v>7</v>
      </c>
      <c r="C16" s="2" t="s">
        <v>17</v>
      </c>
      <c r="D16" s="2"/>
      <c r="E16" s="2"/>
      <c r="F16" s="25">
        <v>579.2</v>
      </c>
      <c r="G16" s="24">
        <v>579.2</v>
      </c>
      <c r="H16" s="19">
        <f t="shared" si="0"/>
        <v>100</v>
      </c>
    </row>
    <row r="17" spans="1:8" s="1" customFormat="1" ht="47.25" customHeight="1">
      <c r="A17" s="12" t="s">
        <v>20</v>
      </c>
      <c r="B17" s="2" t="s">
        <v>7</v>
      </c>
      <c r="C17" s="2" t="s">
        <v>21</v>
      </c>
      <c r="D17" s="2"/>
      <c r="E17" s="2"/>
      <c r="F17" s="25">
        <v>40</v>
      </c>
      <c r="G17" s="25">
        <v>0</v>
      </c>
      <c r="H17" s="19">
        <f t="shared" si="0"/>
        <v>0</v>
      </c>
    </row>
    <row r="18" spans="1:8" s="1" customFormat="1" ht="16.5" customHeight="1" hidden="1">
      <c r="A18" s="12" t="s">
        <v>35</v>
      </c>
      <c r="B18" s="2" t="s">
        <v>7</v>
      </c>
      <c r="C18" s="2" t="s">
        <v>31</v>
      </c>
      <c r="D18" s="2"/>
      <c r="E18" s="2"/>
      <c r="F18" s="25"/>
      <c r="G18" s="25"/>
      <c r="H18" s="19" t="e">
        <f t="shared" si="0"/>
        <v>#DIV/0!</v>
      </c>
    </row>
    <row r="19" spans="1:8" s="1" customFormat="1" ht="15.75" customHeight="1" hidden="1">
      <c r="A19" s="12" t="s">
        <v>34</v>
      </c>
      <c r="B19" s="2" t="s">
        <v>7</v>
      </c>
      <c r="C19" s="2" t="s">
        <v>31</v>
      </c>
      <c r="D19" s="2" t="s">
        <v>33</v>
      </c>
      <c r="E19" s="2"/>
      <c r="F19" s="25"/>
      <c r="G19" s="25"/>
      <c r="H19" s="19" t="e">
        <f t="shared" si="0"/>
        <v>#DIV/0!</v>
      </c>
    </row>
    <row r="20" spans="1:8" s="1" customFormat="1" ht="31.5" hidden="1">
      <c r="A20" s="12" t="s">
        <v>36</v>
      </c>
      <c r="B20" s="2" t="s">
        <v>7</v>
      </c>
      <c r="C20" s="2" t="s">
        <v>31</v>
      </c>
      <c r="D20" s="2" t="s">
        <v>32</v>
      </c>
      <c r="E20" s="2"/>
      <c r="F20" s="25"/>
      <c r="G20" s="25"/>
      <c r="H20" s="19" t="e">
        <f t="shared" si="0"/>
        <v>#DIV/0!</v>
      </c>
    </row>
    <row r="21" spans="1:8" s="1" customFormat="1" ht="15.75" customHeight="1" hidden="1">
      <c r="A21" s="12" t="s">
        <v>38</v>
      </c>
      <c r="B21" s="2" t="s">
        <v>7</v>
      </c>
      <c r="C21" s="2" t="s">
        <v>31</v>
      </c>
      <c r="D21" s="2" t="s">
        <v>32</v>
      </c>
      <c r="E21" s="2" t="s">
        <v>37</v>
      </c>
      <c r="F21" s="25"/>
      <c r="G21" s="25"/>
      <c r="H21" s="19" t="e">
        <f t="shared" si="0"/>
        <v>#DIV/0!</v>
      </c>
    </row>
    <row r="22" spans="1:8" s="1" customFormat="1" ht="15.75" customHeight="1" hidden="1">
      <c r="A22" s="12" t="s">
        <v>86</v>
      </c>
      <c r="B22" s="2" t="s">
        <v>7</v>
      </c>
      <c r="C22" s="2" t="s">
        <v>44</v>
      </c>
      <c r="D22" s="2"/>
      <c r="E22" s="2"/>
      <c r="F22" s="25">
        <f aca="true" t="shared" si="1" ref="F22:G25">SUM(F23)</f>
        <v>0</v>
      </c>
      <c r="G22" s="25">
        <f t="shared" si="1"/>
        <v>0</v>
      </c>
      <c r="H22" s="19" t="e">
        <f t="shared" si="0"/>
        <v>#DIV/0!</v>
      </c>
    </row>
    <row r="23" spans="1:8" s="1" customFormat="1" ht="15.75" customHeight="1" hidden="1">
      <c r="A23" s="12" t="s">
        <v>86</v>
      </c>
      <c r="B23" s="2" t="s">
        <v>7</v>
      </c>
      <c r="C23" s="2" t="s">
        <v>44</v>
      </c>
      <c r="D23" s="2" t="s">
        <v>82</v>
      </c>
      <c r="E23" s="2"/>
      <c r="F23" s="25">
        <f t="shared" si="1"/>
        <v>0</v>
      </c>
      <c r="G23" s="25">
        <f t="shared" si="1"/>
        <v>0</v>
      </c>
      <c r="H23" s="19" t="e">
        <f t="shared" si="0"/>
        <v>#DIV/0!</v>
      </c>
    </row>
    <row r="24" spans="1:8" s="1" customFormat="1" ht="15.75" customHeight="1" hidden="1">
      <c r="A24" s="12" t="s">
        <v>88</v>
      </c>
      <c r="B24" s="2" t="s">
        <v>7</v>
      </c>
      <c r="C24" s="2" t="s">
        <v>44</v>
      </c>
      <c r="D24" s="2" t="s">
        <v>83</v>
      </c>
      <c r="E24" s="2"/>
      <c r="F24" s="25">
        <f t="shared" si="1"/>
        <v>0</v>
      </c>
      <c r="G24" s="25">
        <f t="shared" si="1"/>
        <v>0</v>
      </c>
      <c r="H24" s="19" t="e">
        <f t="shared" si="0"/>
        <v>#DIV/0!</v>
      </c>
    </row>
    <row r="25" spans="1:8" s="1" customFormat="1" ht="31.5" customHeight="1" hidden="1">
      <c r="A25" s="12" t="s">
        <v>87</v>
      </c>
      <c r="B25" s="2" t="s">
        <v>7</v>
      </c>
      <c r="C25" s="2" t="s">
        <v>44</v>
      </c>
      <c r="D25" s="2" t="s">
        <v>84</v>
      </c>
      <c r="E25" s="2"/>
      <c r="F25" s="25">
        <f t="shared" si="1"/>
        <v>0</v>
      </c>
      <c r="G25" s="25">
        <f t="shared" si="1"/>
        <v>0</v>
      </c>
      <c r="H25" s="19" t="e">
        <f t="shared" si="0"/>
        <v>#DIV/0!</v>
      </c>
    </row>
    <row r="26" spans="1:8" s="1" customFormat="1" ht="15.75" customHeight="1" hidden="1">
      <c r="A26" s="12" t="s">
        <v>89</v>
      </c>
      <c r="B26" s="2" t="s">
        <v>7</v>
      </c>
      <c r="C26" s="2" t="s">
        <v>44</v>
      </c>
      <c r="D26" s="2" t="s">
        <v>84</v>
      </c>
      <c r="E26" s="2" t="s">
        <v>85</v>
      </c>
      <c r="F26" s="25"/>
      <c r="G26" s="25"/>
      <c r="H26" s="19" t="e">
        <f t="shared" si="0"/>
        <v>#DIV/0!</v>
      </c>
    </row>
    <row r="27" spans="1:8" ht="15.75">
      <c r="A27" s="12" t="s">
        <v>18</v>
      </c>
      <c r="B27" s="2" t="s">
        <v>7</v>
      </c>
      <c r="C27" s="2" t="s">
        <v>19</v>
      </c>
      <c r="D27" s="2"/>
      <c r="E27" s="2"/>
      <c r="F27" s="24">
        <v>2584.2</v>
      </c>
      <c r="G27" s="25">
        <v>453.4</v>
      </c>
      <c r="H27" s="19">
        <f t="shared" si="0"/>
        <v>17.54508165002709</v>
      </c>
    </row>
    <row r="28" spans="1:8" s="16" customFormat="1" ht="15.75">
      <c r="A28" s="11" t="s">
        <v>22</v>
      </c>
      <c r="B28" s="6" t="s">
        <v>23</v>
      </c>
      <c r="C28" s="6"/>
      <c r="D28" s="6"/>
      <c r="E28" s="6"/>
      <c r="F28" s="27">
        <f>SUM(F29)</f>
        <v>158.9</v>
      </c>
      <c r="G28" s="23">
        <f>SUM(G29)</f>
        <v>80.5</v>
      </c>
      <c r="H28" s="19">
        <f t="shared" si="0"/>
        <v>50.66079295154184</v>
      </c>
    </row>
    <row r="29" spans="1:8" s="1" customFormat="1" ht="15.75">
      <c r="A29" s="12" t="s">
        <v>24</v>
      </c>
      <c r="B29" s="2" t="s">
        <v>23</v>
      </c>
      <c r="C29" s="2" t="s">
        <v>9</v>
      </c>
      <c r="D29" s="2"/>
      <c r="E29" s="2"/>
      <c r="F29" s="25">
        <v>158.9</v>
      </c>
      <c r="G29" s="24">
        <v>80.5</v>
      </c>
      <c r="H29" s="19">
        <f t="shared" si="0"/>
        <v>50.66079295154184</v>
      </c>
    </row>
    <row r="30" spans="1:8" s="1" customFormat="1" ht="15.75" customHeight="1" hidden="1">
      <c r="A30" s="12"/>
      <c r="B30" s="2"/>
      <c r="C30" s="2"/>
      <c r="D30" s="2"/>
      <c r="E30" s="2"/>
      <c r="F30" s="25"/>
      <c r="G30" s="24"/>
      <c r="H30" s="19" t="e">
        <f aca="true" t="shared" si="2" ref="H30:H37">G30/F30*100</f>
        <v>#DIV/0!</v>
      </c>
    </row>
    <row r="31" spans="1:8" s="16" customFormat="1" ht="31.5">
      <c r="A31" s="11" t="s">
        <v>40</v>
      </c>
      <c r="B31" s="6" t="s">
        <v>9</v>
      </c>
      <c r="C31" s="6"/>
      <c r="D31" s="6"/>
      <c r="E31" s="6"/>
      <c r="F31" s="23">
        <f>SUM(F32:F36)</f>
        <v>20</v>
      </c>
      <c r="G31" s="23">
        <f>SUM(G32:G36)</f>
        <v>16.6</v>
      </c>
      <c r="H31" s="19">
        <f t="shared" si="2"/>
        <v>83</v>
      </c>
    </row>
    <row r="32" spans="1:8" s="1" customFormat="1" ht="47.25" hidden="1">
      <c r="A32" s="12" t="s">
        <v>39</v>
      </c>
      <c r="B32" s="2" t="s">
        <v>9</v>
      </c>
      <c r="C32" s="2" t="s">
        <v>26</v>
      </c>
      <c r="D32" s="2"/>
      <c r="E32" s="2"/>
      <c r="F32" s="24"/>
      <c r="G32" s="24"/>
      <c r="H32" s="19" t="e">
        <f t="shared" si="2"/>
        <v>#DIV/0!</v>
      </c>
    </row>
    <row r="33" spans="1:8" s="1" customFormat="1" ht="31.5" customHeight="1" hidden="1">
      <c r="A33" s="12" t="s">
        <v>106</v>
      </c>
      <c r="B33" s="2" t="s">
        <v>9</v>
      </c>
      <c r="C33" s="2" t="s">
        <v>26</v>
      </c>
      <c r="D33" s="2" t="s">
        <v>104</v>
      </c>
      <c r="E33" s="2"/>
      <c r="F33" s="24">
        <f>SUM(F34)</f>
        <v>0</v>
      </c>
      <c r="G33" s="25">
        <f>SUM(G34)</f>
        <v>0</v>
      </c>
      <c r="H33" s="19" t="e">
        <f t="shared" si="2"/>
        <v>#DIV/0!</v>
      </c>
    </row>
    <row r="34" spans="1:8" s="1" customFormat="1" ht="47.25" customHeight="1" hidden="1">
      <c r="A34" s="12" t="s">
        <v>107</v>
      </c>
      <c r="B34" s="2" t="s">
        <v>9</v>
      </c>
      <c r="C34" s="2" t="s">
        <v>26</v>
      </c>
      <c r="D34" s="2" t="s">
        <v>105</v>
      </c>
      <c r="E34" s="2"/>
      <c r="F34" s="24">
        <f>SUM(F35)</f>
        <v>0</v>
      </c>
      <c r="G34" s="25">
        <f>SUM(G35)</f>
        <v>0</v>
      </c>
      <c r="H34" s="19" t="e">
        <f t="shared" si="2"/>
        <v>#DIV/0!</v>
      </c>
    </row>
    <row r="35" spans="1:8" s="1" customFormat="1" ht="15.75" customHeight="1" hidden="1">
      <c r="A35" s="12" t="s">
        <v>11</v>
      </c>
      <c r="B35" s="2" t="s">
        <v>9</v>
      </c>
      <c r="C35" s="2" t="s">
        <v>26</v>
      </c>
      <c r="D35" s="2" t="s">
        <v>105</v>
      </c>
      <c r="E35" s="2" t="s">
        <v>30</v>
      </c>
      <c r="F35" s="24"/>
      <c r="G35" s="25"/>
      <c r="H35" s="19" t="e">
        <f t="shared" si="2"/>
        <v>#DIV/0!</v>
      </c>
    </row>
    <row r="36" spans="1:8" s="1" customFormat="1" ht="15.75" customHeight="1">
      <c r="A36" s="12" t="s">
        <v>114</v>
      </c>
      <c r="B36" s="2" t="s">
        <v>9</v>
      </c>
      <c r="C36" s="2" t="s">
        <v>43</v>
      </c>
      <c r="D36" s="2"/>
      <c r="E36" s="2"/>
      <c r="F36" s="24">
        <v>20</v>
      </c>
      <c r="G36" s="25">
        <v>16.6</v>
      </c>
      <c r="H36" s="19">
        <f t="shared" si="2"/>
        <v>83</v>
      </c>
    </row>
    <row r="37" spans="1:8" s="16" customFormat="1" ht="15.75">
      <c r="A37" s="11" t="s">
        <v>27</v>
      </c>
      <c r="B37" s="6" t="s">
        <v>17</v>
      </c>
      <c r="C37" s="6"/>
      <c r="D37" s="6"/>
      <c r="E37" s="6"/>
      <c r="F37" s="23">
        <f>F38+F39</f>
        <v>5547.3</v>
      </c>
      <c r="G37" s="23">
        <f>G38+G39</f>
        <v>1753.4</v>
      </c>
      <c r="H37" s="19">
        <f t="shared" si="2"/>
        <v>31.608169740233986</v>
      </c>
    </row>
    <row r="38" spans="1:8" s="1" customFormat="1" ht="15.75">
      <c r="A38" s="12" t="s">
        <v>25</v>
      </c>
      <c r="B38" s="2" t="s">
        <v>17</v>
      </c>
      <c r="C38" s="2" t="s">
        <v>26</v>
      </c>
      <c r="D38" s="2"/>
      <c r="E38" s="2"/>
      <c r="F38" s="24">
        <v>5547.3</v>
      </c>
      <c r="G38" s="24">
        <v>1753.4</v>
      </c>
      <c r="H38" s="19">
        <f aca="true" t="shared" si="3" ref="H38:H44">G38/F38*100</f>
        <v>31.608169740233986</v>
      </c>
    </row>
    <row r="39" spans="1:8" s="1" customFormat="1" ht="31.5" hidden="1">
      <c r="A39" s="12" t="s">
        <v>42</v>
      </c>
      <c r="B39" s="2" t="s">
        <v>17</v>
      </c>
      <c r="C39" s="2" t="s">
        <v>41</v>
      </c>
      <c r="D39" s="2"/>
      <c r="E39" s="2"/>
      <c r="F39" s="24"/>
      <c r="G39" s="24"/>
      <c r="H39" s="19" t="e">
        <f t="shared" si="3"/>
        <v>#DIV/0!</v>
      </c>
    </row>
    <row r="40" spans="1:8" s="1" customFormat="1" ht="16.5" customHeight="1" hidden="1">
      <c r="A40" s="12" t="s">
        <v>42</v>
      </c>
      <c r="B40" s="2" t="s">
        <v>17</v>
      </c>
      <c r="C40" s="2" t="s">
        <v>41</v>
      </c>
      <c r="D40" s="2"/>
      <c r="E40" s="2"/>
      <c r="F40" s="25"/>
      <c r="G40" s="25"/>
      <c r="H40" s="19" t="e">
        <f t="shared" si="3"/>
        <v>#DIV/0!</v>
      </c>
    </row>
    <row r="41" spans="1:8" s="16" customFormat="1" ht="15.75">
      <c r="A41" s="11" t="s">
        <v>90</v>
      </c>
      <c r="B41" s="6" t="s">
        <v>28</v>
      </c>
      <c r="C41" s="6"/>
      <c r="D41" s="6"/>
      <c r="E41" s="6"/>
      <c r="F41" s="23">
        <f>F43+F44+F42</f>
        <v>9435.9</v>
      </c>
      <c r="G41" s="23">
        <f>G43+G44+G42</f>
        <v>3856.1000000000004</v>
      </c>
      <c r="H41" s="19">
        <f t="shared" si="3"/>
        <v>40.86626606894944</v>
      </c>
    </row>
    <row r="42" spans="1:8" s="16" customFormat="1" ht="15.75">
      <c r="A42" s="12" t="s">
        <v>122</v>
      </c>
      <c r="B42" s="2" t="s">
        <v>28</v>
      </c>
      <c r="C42" s="2" t="s">
        <v>7</v>
      </c>
      <c r="D42" s="6"/>
      <c r="E42" s="6"/>
      <c r="F42" s="24">
        <v>301.6</v>
      </c>
      <c r="G42" s="24">
        <v>98.4</v>
      </c>
      <c r="H42" s="19">
        <f t="shared" si="3"/>
        <v>32.62599469496021</v>
      </c>
    </row>
    <row r="43" spans="1:8" s="1" customFormat="1" ht="15.75">
      <c r="A43" s="12" t="s">
        <v>101</v>
      </c>
      <c r="B43" s="2" t="s">
        <v>28</v>
      </c>
      <c r="C43" s="2" t="s">
        <v>9</v>
      </c>
      <c r="D43" s="2"/>
      <c r="E43" s="2"/>
      <c r="F43" s="24">
        <v>6858.1</v>
      </c>
      <c r="G43" s="24">
        <v>3513.9</v>
      </c>
      <c r="H43" s="19">
        <f t="shared" si="3"/>
        <v>51.237223137603706</v>
      </c>
    </row>
    <row r="44" spans="1:8" s="1" customFormat="1" ht="31.5">
      <c r="A44" s="12" t="s">
        <v>91</v>
      </c>
      <c r="B44" s="2" t="s">
        <v>28</v>
      </c>
      <c r="C44" s="2" t="s">
        <v>28</v>
      </c>
      <c r="D44" s="2"/>
      <c r="E44" s="2"/>
      <c r="F44" s="24">
        <v>2276.2</v>
      </c>
      <c r="G44" s="25">
        <v>243.8</v>
      </c>
      <c r="H44" s="19">
        <f t="shared" si="3"/>
        <v>10.71083384588349</v>
      </c>
    </row>
    <row r="45" spans="1:8" s="16" customFormat="1" ht="15.75">
      <c r="A45" s="11" t="s">
        <v>45</v>
      </c>
      <c r="B45" s="6" t="s">
        <v>46</v>
      </c>
      <c r="C45" s="6"/>
      <c r="D45" s="6"/>
      <c r="E45" s="6"/>
      <c r="F45" s="27">
        <f>SUM(F46)</f>
        <v>5198.7</v>
      </c>
      <c r="G45" s="23">
        <f>SUM(G46)</f>
        <v>3128.9</v>
      </c>
      <c r="H45" s="19">
        <f aca="true" t="shared" si="4" ref="H45:H50">G45/F45*100</f>
        <v>60.18620039625291</v>
      </c>
    </row>
    <row r="46" spans="1:8" s="1" customFormat="1" ht="15.75">
      <c r="A46" s="12" t="s">
        <v>47</v>
      </c>
      <c r="B46" s="2" t="s">
        <v>46</v>
      </c>
      <c r="C46" s="2" t="s">
        <v>7</v>
      </c>
      <c r="D46" s="2"/>
      <c r="E46" s="2"/>
      <c r="F46" s="25">
        <v>5198.7</v>
      </c>
      <c r="G46" s="24">
        <v>3128.9</v>
      </c>
      <c r="H46" s="19">
        <f t="shared" si="4"/>
        <v>60.18620039625291</v>
      </c>
    </row>
    <row r="47" spans="1:8" s="1" customFormat="1" ht="15.75">
      <c r="A47" s="11" t="s">
        <v>116</v>
      </c>
      <c r="B47" s="6" t="s">
        <v>43</v>
      </c>
      <c r="C47" s="6"/>
      <c r="D47" s="6"/>
      <c r="E47" s="6"/>
      <c r="F47" s="23">
        <f>F48</f>
        <v>86.4</v>
      </c>
      <c r="G47" s="27">
        <f>G48</f>
        <v>57.6</v>
      </c>
      <c r="H47" s="19">
        <f t="shared" si="4"/>
        <v>66.66666666666666</v>
      </c>
    </row>
    <row r="48" spans="1:8" s="1" customFormat="1" ht="15.75">
      <c r="A48" s="12" t="s">
        <v>115</v>
      </c>
      <c r="B48" s="2" t="s">
        <v>43</v>
      </c>
      <c r="C48" s="2" t="s">
        <v>7</v>
      </c>
      <c r="D48" s="2"/>
      <c r="E48" s="2"/>
      <c r="F48" s="24">
        <v>86.4</v>
      </c>
      <c r="G48" s="25">
        <v>57.6</v>
      </c>
      <c r="H48" s="19">
        <f t="shared" si="4"/>
        <v>66.66666666666666</v>
      </c>
    </row>
    <row r="49" spans="1:8" s="16" customFormat="1" ht="15.75">
      <c r="A49" s="11" t="s">
        <v>123</v>
      </c>
      <c r="B49" s="6" t="s">
        <v>44</v>
      </c>
      <c r="C49" s="6"/>
      <c r="D49" s="6"/>
      <c r="E49" s="6"/>
      <c r="F49" s="23">
        <f>F50</f>
        <v>57</v>
      </c>
      <c r="G49" s="23">
        <f>G50</f>
        <v>37.2</v>
      </c>
      <c r="H49" s="19">
        <f t="shared" si="4"/>
        <v>65.26315789473685</v>
      </c>
    </row>
    <row r="50" spans="1:8" s="1" customFormat="1" ht="31.5">
      <c r="A50" s="12" t="s">
        <v>124</v>
      </c>
      <c r="B50" s="2" t="s">
        <v>44</v>
      </c>
      <c r="C50" s="2" t="s">
        <v>28</v>
      </c>
      <c r="D50" s="2"/>
      <c r="E50" s="2"/>
      <c r="F50" s="24">
        <v>57</v>
      </c>
      <c r="G50" s="25">
        <v>37.2</v>
      </c>
      <c r="H50" s="19">
        <f t="shared" si="4"/>
        <v>65.26315789473685</v>
      </c>
    </row>
    <row r="51" spans="1:8" ht="15.75">
      <c r="A51" s="11" t="s">
        <v>29</v>
      </c>
      <c r="B51" s="6"/>
      <c r="C51" s="6"/>
      <c r="D51" s="6"/>
      <c r="E51" s="6"/>
      <c r="F51" s="23">
        <f>F12+F28+F37+F41+F45+F47+F49+F31</f>
        <v>23717.600000000002</v>
      </c>
      <c r="G51" s="23">
        <f>G12+G28+G37+G41+G45+G47+G49+G31</f>
        <v>9962.900000000001</v>
      </c>
      <c r="H51" s="19">
        <f>G51/F51*100</f>
        <v>42.00635814753601</v>
      </c>
    </row>
    <row r="52" s="14" customFormat="1" ht="15"/>
    <row r="53" spans="4:7" s="14" customFormat="1" ht="15">
      <c r="D53" s="34"/>
      <c r="E53" s="34"/>
      <c r="F53" s="18"/>
      <c r="G53" s="18"/>
    </row>
    <row r="54" spans="4:5" s="14" customFormat="1" ht="15">
      <c r="D54" s="35"/>
      <c r="E54" s="35"/>
    </row>
    <row r="55" spans="4:5" s="14" customFormat="1" ht="15">
      <c r="D55" s="35"/>
      <c r="E55" s="35"/>
    </row>
    <row r="56" spans="4:5" s="14" customFormat="1" ht="15">
      <c r="D56" s="35"/>
      <c r="E56" s="35"/>
    </row>
    <row r="57" spans="4:5" s="14" customFormat="1" ht="15">
      <c r="D57" s="35"/>
      <c r="E57" s="35"/>
    </row>
    <row r="58" spans="4:5" s="14" customFormat="1" ht="15">
      <c r="D58" s="35"/>
      <c r="E58" s="35"/>
    </row>
    <row r="59" spans="4:5" s="14" customFormat="1" ht="15">
      <c r="D59" s="35"/>
      <c r="E59" s="35"/>
    </row>
    <row r="60" spans="4:5" s="14" customFormat="1" ht="15">
      <c r="D60" s="35"/>
      <c r="E60" s="35"/>
    </row>
    <row r="61" spans="4:10" s="14" customFormat="1" ht="15">
      <c r="D61" s="35"/>
      <c r="E61" s="35"/>
      <c r="F61" s="18"/>
      <c r="G61" s="34"/>
      <c r="H61" s="34"/>
      <c r="I61" s="18"/>
      <c r="J61" s="18"/>
    </row>
    <row r="62" spans="4:9" s="14" customFormat="1" ht="15">
      <c r="D62" s="34"/>
      <c r="E62" s="34"/>
      <c r="G62" s="34"/>
      <c r="H62" s="34"/>
      <c r="I62" s="18"/>
    </row>
  </sheetData>
  <sheetProtection/>
  <mergeCells count="19">
    <mergeCell ref="D53:E53"/>
    <mergeCell ref="D57:E57"/>
    <mergeCell ref="G61:H61"/>
    <mergeCell ref="F5:H5"/>
    <mergeCell ref="G62:H62"/>
    <mergeCell ref="D56:E56"/>
    <mergeCell ref="D62:E62"/>
    <mergeCell ref="D60:E60"/>
    <mergeCell ref="D54:E54"/>
    <mergeCell ref="D58:E58"/>
    <mergeCell ref="D59:E59"/>
    <mergeCell ref="D55:E55"/>
    <mergeCell ref="D61:E61"/>
    <mergeCell ref="A9:H9"/>
    <mergeCell ref="F2:H2"/>
    <mergeCell ref="F4:H4"/>
    <mergeCell ref="F1:H1"/>
    <mergeCell ref="A7:H7"/>
    <mergeCell ref="A8:H8"/>
  </mergeCells>
  <printOptions/>
  <pageMargins left="0.7086614173228347" right="0.1968503937007874" top="0.3937007874015748" bottom="0.3937007874015748" header="0.31496062992125984" footer="0.31496062992125984"/>
  <pageSetup fitToHeight="0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19">
      <selection activeCell="B48" sqref="B48"/>
    </sheetView>
  </sheetViews>
  <sheetFormatPr defaultColWidth="9.140625" defaultRowHeight="15"/>
  <cols>
    <col min="1" max="1" width="18.140625" style="13" customWidth="1"/>
    <col min="2" max="2" width="17.57421875" style="0" customWidth="1"/>
  </cols>
  <sheetData>
    <row r="1" spans="1:2" ht="15">
      <c r="A1" s="13" t="s">
        <v>48</v>
      </c>
      <c r="B1" t="e">
        <f>SUM(B2:B7)</f>
        <v>#REF!</v>
      </c>
    </row>
    <row r="2" spans="1:2" ht="15">
      <c r="A2" s="13" t="s">
        <v>49</v>
      </c>
      <c r="B2">
        <f>Лист1!F13</f>
        <v>10</v>
      </c>
    </row>
    <row r="3" spans="1:2" ht="15">
      <c r="A3" s="13" t="s">
        <v>50</v>
      </c>
      <c r="B3">
        <f>Лист1!F16</f>
        <v>579.2</v>
      </c>
    </row>
    <row r="4" spans="1:2" s="1" customFormat="1" ht="15">
      <c r="A4" s="13" t="s">
        <v>80</v>
      </c>
      <c r="B4" s="1" t="e">
        <f>Лист1!#REF!</f>
        <v>#REF!</v>
      </c>
    </row>
    <row r="5" spans="1:2" ht="15">
      <c r="A5" s="13" t="s">
        <v>51</v>
      </c>
      <c r="B5">
        <f>Лист1!F18</f>
        <v>0</v>
      </c>
    </row>
    <row r="6" spans="1:2" s="1" customFormat="1" ht="15">
      <c r="A6" s="13" t="s">
        <v>94</v>
      </c>
      <c r="B6" s="1">
        <f>Лист1!F22</f>
        <v>0</v>
      </c>
    </row>
    <row r="7" spans="1:2" ht="15">
      <c r="A7" s="13" t="s">
        <v>52</v>
      </c>
      <c r="B7" t="e">
        <f>Лист1!F27+Лист1!#REF!+Лист1!#REF!+Лист1!#REF!</f>
        <v>#REF!</v>
      </c>
    </row>
    <row r="8" spans="1:2" ht="15">
      <c r="A8" s="13" t="s">
        <v>53</v>
      </c>
      <c r="B8" t="e">
        <f>SUM(B9)</f>
        <v>#REF!</v>
      </c>
    </row>
    <row r="9" spans="1:2" ht="15">
      <c r="A9" s="13" t="s">
        <v>54</v>
      </c>
      <c r="B9" t="e">
        <f>Лист1!#REF!</f>
        <v>#REF!</v>
      </c>
    </row>
    <row r="10" spans="1:2" s="1" customFormat="1" ht="15">
      <c r="A10" s="13" t="s">
        <v>57</v>
      </c>
      <c r="B10" s="1" t="e">
        <f>SUM(B11:B13)</f>
        <v>#REF!</v>
      </c>
    </row>
    <row r="11" spans="1:2" ht="15">
      <c r="A11" s="13" t="s">
        <v>55</v>
      </c>
      <c r="B11" t="e">
        <f>Лист1!#REF!</f>
        <v>#REF!</v>
      </c>
    </row>
    <row r="12" spans="1:2" s="1" customFormat="1" ht="15">
      <c r="A12" s="13" t="s">
        <v>81</v>
      </c>
      <c r="B12" s="1" t="e">
        <f>Лист1!#REF!</f>
        <v>#REF!</v>
      </c>
    </row>
    <row r="13" spans="1:2" ht="15">
      <c r="A13" s="13" t="s">
        <v>56</v>
      </c>
      <c r="B13">
        <f>Лист1!F32</f>
        <v>0</v>
      </c>
    </row>
    <row r="14" spans="1:2" ht="15">
      <c r="A14" s="13" t="s">
        <v>58</v>
      </c>
      <c r="B14" t="e">
        <f>SUM(B15:B19)</f>
        <v>#REF!</v>
      </c>
    </row>
    <row r="15" spans="1:2" ht="15">
      <c r="A15" s="13" t="s">
        <v>59</v>
      </c>
      <c r="B15" t="e">
        <f>Лист1!#REF!</f>
        <v>#REF!</v>
      </c>
    </row>
    <row r="16" s="1" customFormat="1" ht="15">
      <c r="A16" s="13" t="s">
        <v>103</v>
      </c>
    </row>
    <row r="17" spans="1:2" s="1" customFormat="1" ht="15">
      <c r="A17" s="13" t="s">
        <v>102</v>
      </c>
      <c r="B17" s="1" t="e">
        <f>Лист1!#REF!</f>
        <v>#REF!</v>
      </c>
    </row>
    <row r="18" spans="1:2" ht="15">
      <c r="A18" s="13" t="s">
        <v>60</v>
      </c>
      <c r="B18" t="e">
        <f>Лист1!#REF!</f>
        <v>#REF!</v>
      </c>
    </row>
    <row r="19" spans="1:2" ht="15">
      <c r="A19" s="13" t="s">
        <v>61</v>
      </c>
      <c r="B19" t="e">
        <f>Лист1!F40+Лист1!#REF!</f>
        <v>#REF!</v>
      </c>
    </row>
    <row r="20" spans="1:2" s="1" customFormat="1" ht="15">
      <c r="A20" s="13" t="s">
        <v>92</v>
      </c>
      <c r="B20" s="1" t="e">
        <f>SUM(B21:B24)</f>
        <v>#REF!</v>
      </c>
    </row>
    <row r="21" s="1" customFormat="1" ht="15">
      <c r="A21" s="13" t="s">
        <v>97</v>
      </c>
    </row>
    <row r="22" spans="1:2" s="1" customFormat="1" ht="15">
      <c r="A22" s="13" t="s">
        <v>96</v>
      </c>
      <c r="B22" s="1" t="e">
        <f>Лист1!#REF!</f>
        <v>#REF!</v>
      </c>
    </row>
    <row r="23" spans="1:2" s="1" customFormat="1" ht="15">
      <c r="A23" s="13" t="s">
        <v>98</v>
      </c>
      <c r="B23" s="1" t="e">
        <f>Лист1!#REF!+Лист1!F43</f>
        <v>#REF!</v>
      </c>
    </row>
    <row r="24" spans="1:2" s="1" customFormat="1" ht="15">
      <c r="A24" s="13" t="s">
        <v>93</v>
      </c>
      <c r="B24" s="1" t="e">
        <f>Лист1!F44+Лист1!#REF!</f>
        <v>#REF!</v>
      </c>
    </row>
    <row r="25" spans="1:2" ht="15">
      <c r="A25" s="13" t="s">
        <v>62</v>
      </c>
      <c r="B25" t="e">
        <f>SUM(B26:B29)</f>
        <v>#REF!</v>
      </c>
    </row>
    <row r="26" spans="1:2" ht="15">
      <c r="A26" s="13" t="s">
        <v>63</v>
      </c>
      <c r="B26" t="e">
        <f>Лист1!#REF!</f>
        <v>#REF!</v>
      </c>
    </row>
    <row r="27" spans="1:2" ht="15">
      <c r="A27" s="13" t="s">
        <v>64</v>
      </c>
      <c r="B27" t="e">
        <f>Лист1!#REF!+Лист1!#REF!</f>
        <v>#REF!</v>
      </c>
    </row>
    <row r="28" spans="1:2" ht="15">
      <c r="A28" s="13" t="s">
        <v>65</v>
      </c>
      <c r="B28" t="e">
        <f>Лист1!#REF!+Лист1!#REF!</f>
        <v>#REF!</v>
      </c>
    </row>
    <row r="29" spans="1:2" ht="15">
      <c r="A29" s="13" t="s">
        <v>66</v>
      </c>
      <c r="B29" t="e">
        <f>Лист1!#REF!</f>
        <v>#REF!</v>
      </c>
    </row>
    <row r="30" spans="1:2" ht="15">
      <c r="A30" s="13" t="s">
        <v>67</v>
      </c>
      <c r="B30" t="e">
        <f>SUM(B31:B32)</f>
        <v>#REF!</v>
      </c>
    </row>
    <row r="31" spans="1:2" ht="15">
      <c r="A31" s="13" t="s">
        <v>68</v>
      </c>
      <c r="B31" t="e">
        <f>Лист1!#REF!+Лист1!F46</f>
        <v>#REF!</v>
      </c>
    </row>
    <row r="32" spans="1:2" ht="15">
      <c r="A32" s="13" t="s">
        <v>69</v>
      </c>
      <c r="B32" t="e">
        <f>Лист1!#REF!</f>
        <v>#REF!</v>
      </c>
    </row>
    <row r="33" spans="1:2" ht="15">
      <c r="A33" s="13" t="s">
        <v>70</v>
      </c>
      <c r="B33" t="e">
        <f>SUM(B34:B38)</f>
        <v>#REF!</v>
      </c>
    </row>
    <row r="34" spans="1:2" ht="15">
      <c r="A34" s="13" t="s">
        <v>71</v>
      </c>
      <c r="B34" t="e">
        <f>Лист1!#REF!</f>
        <v>#REF!</v>
      </c>
    </row>
    <row r="35" s="1" customFormat="1" ht="15">
      <c r="A35" s="13" t="s">
        <v>99</v>
      </c>
    </row>
    <row r="36" spans="1:2" ht="15">
      <c r="A36" s="13" t="s">
        <v>72</v>
      </c>
      <c r="B36" t="e">
        <f>Лист1!#REF!+Лист1!#REF!+Лист1!#REF!</f>
        <v>#REF!</v>
      </c>
    </row>
    <row r="37" spans="1:2" ht="15">
      <c r="A37" s="13" t="s">
        <v>73</v>
      </c>
      <c r="B37" t="e">
        <f>Лист1!#REF!</f>
        <v>#REF!</v>
      </c>
    </row>
    <row r="38" spans="1:2" s="1" customFormat="1" ht="15">
      <c r="A38" s="13" t="s">
        <v>100</v>
      </c>
      <c r="B38" s="1" t="e">
        <f>Лист1!#REF!</f>
        <v>#REF!</v>
      </c>
    </row>
    <row r="39" spans="1:2" ht="15">
      <c r="A39" s="13" t="s">
        <v>74</v>
      </c>
      <c r="B39" t="e">
        <f>SUM(B40:B41)</f>
        <v>#REF!</v>
      </c>
    </row>
    <row r="40" spans="1:2" s="1" customFormat="1" ht="15">
      <c r="A40" s="13" t="s">
        <v>95</v>
      </c>
      <c r="B40" s="1" t="e">
        <f>Лист1!#REF!</f>
        <v>#REF!</v>
      </c>
    </row>
    <row r="41" spans="1:2" ht="15">
      <c r="A41" s="13" t="s">
        <v>75</v>
      </c>
      <c r="B41" t="e">
        <f>Лист1!#REF!</f>
        <v>#REF!</v>
      </c>
    </row>
    <row r="42" spans="1:2" s="1" customFormat="1" ht="15">
      <c r="A42" s="13" t="s">
        <v>108</v>
      </c>
      <c r="B42" s="1" t="e">
        <f>SUM(B43)</f>
        <v>#REF!</v>
      </c>
    </row>
    <row r="43" spans="1:2" s="1" customFormat="1" ht="15">
      <c r="A43" s="13" t="s">
        <v>109</v>
      </c>
      <c r="B43" s="1" t="e">
        <f>Лист1!#REF!</f>
        <v>#REF!</v>
      </c>
    </row>
    <row r="44" spans="1:2" ht="15">
      <c r="A44" s="13" t="s">
        <v>76</v>
      </c>
      <c r="B44" t="e">
        <f>SUM(B45:B46)</f>
        <v>#REF!</v>
      </c>
    </row>
    <row r="45" spans="1:2" ht="15">
      <c r="A45" s="13" t="s">
        <v>77</v>
      </c>
      <c r="B45" t="e">
        <f>Лист1!#REF!</f>
        <v>#REF!</v>
      </c>
    </row>
    <row r="46" spans="1:2" ht="15">
      <c r="A46" s="13" t="s">
        <v>78</v>
      </c>
      <c r="B46" t="e">
        <f>Лист1!#REF!</f>
        <v>#REF!</v>
      </c>
    </row>
    <row r="47" spans="1:2" ht="15">
      <c r="A47" s="15" t="s">
        <v>79</v>
      </c>
      <c r="B47" s="17" t="e">
        <f>SUM(B1,B8,B10,B14,B20,B25,B30,B33,B39,B42,B44)</f>
        <v>#REF!</v>
      </c>
    </row>
    <row r="48" ht="15">
      <c r="B48" s="16" t="e">
        <f>B47-Лист1!F51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</dc:creator>
  <cp:keywords/>
  <dc:description/>
  <cp:lastModifiedBy>Pressa</cp:lastModifiedBy>
  <cp:lastPrinted>2016-06-10T05:03:37Z</cp:lastPrinted>
  <dcterms:created xsi:type="dcterms:W3CDTF">2012-10-23T11:30:22Z</dcterms:created>
  <dcterms:modified xsi:type="dcterms:W3CDTF">2017-09-08T06:13:06Z</dcterms:modified>
  <cp:category/>
  <cp:version/>
  <cp:contentType/>
  <cp:contentStatus/>
</cp:coreProperties>
</file>